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car\Documents\FEA\FEA MESTRADO PROFISSIONAL\2020\Formação Investidor Anjo\Curso\Aula 2\"/>
    </mc:Choice>
  </mc:AlternateContent>
  <xr:revisionPtr revIDLastSave="0" documentId="8_{42D2F317-5926-4BA8-8662-B05C56217423}" xr6:coauthVersionLast="45" xr6:coauthVersionMax="45" xr10:uidLastSave="{00000000-0000-0000-0000-000000000000}"/>
  <bookViews>
    <workbookView xWindow="-110" yWindow="-110" windowWidth="19420" windowHeight="10420" xr2:uid="{C6B4E29D-B3AD-49F5-A0F8-9DFB51B473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H8" i="1"/>
  <c r="B12" i="1"/>
  <c r="B9" i="1" s="1"/>
  <c r="H9" i="1" s="1"/>
  <c r="B4" i="1"/>
  <c r="B5" i="1"/>
  <c r="H4" i="1" l="1"/>
  <c r="H7" i="1"/>
  <c r="H6" i="1"/>
  <c r="H3" i="1"/>
  <c r="H5" i="1"/>
  <c r="H12" i="1"/>
  <c r="H11" i="1"/>
  <c r="H10" i="1"/>
  <c r="H13" i="1"/>
  <c r="I5" i="1" l="1"/>
  <c r="I10" i="1"/>
  <c r="I8" i="1"/>
  <c r="I12" i="1"/>
  <c r="I4" i="1"/>
  <c r="I9" i="1"/>
  <c r="I11" i="1"/>
  <c r="I7" i="1"/>
  <c r="I6" i="1"/>
  <c r="I3" i="1"/>
  <c r="L13" i="1" l="1"/>
</calcChain>
</file>

<file path=xl/sharedStrings.xml><?xml version="1.0" encoding="utf-8"?>
<sst xmlns="http://schemas.openxmlformats.org/spreadsheetml/2006/main" count="32" uniqueCount="30">
  <si>
    <t>Carteira de Investimento</t>
  </si>
  <si>
    <t>Simulação</t>
  </si>
  <si>
    <t>Startup 1</t>
  </si>
  <si>
    <t>Startup 2</t>
  </si>
  <si>
    <t>Startup 3</t>
  </si>
  <si>
    <t>Startup 4</t>
  </si>
  <si>
    <t>Startup 5</t>
  </si>
  <si>
    <t>Startup 6</t>
  </si>
  <si>
    <t>Startup 7</t>
  </si>
  <si>
    <t>Startup 8</t>
  </si>
  <si>
    <t>Startup 9</t>
  </si>
  <si>
    <t>Startup 10</t>
  </si>
  <si>
    <t>TOTAL</t>
  </si>
  <si>
    <t>Resgate do Investimento</t>
  </si>
  <si>
    <t>Prazo até resgate</t>
  </si>
  <si>
    <t>Múltiplo de Saída</t>
  </si>
  <si>
    <t>Participacao Carteira</t>
  </si>
  <si>
    <t>Retorno Annual</t>
  </si>
  <si>
    <t>Investimento Fundo</t>
  </si>
  <si>
    <t>Limited Partners</t>
  </si>
  <si>
    <t>General Partners</t>
  </si>
  <si>
    <t>Management Fee</t>
  </si>
  <si>
    <t>Carried Interest</t>
  </si>
  <si>
    <t>Remuneração General Partner</t>
  </si>
  <si>
    <t>Prazo (anos)</t>
  </si>
  <si>
    <t>Valor Total Investido</t>
  </si>
  <si>
    <t>Informações sobre o Fundo VC</t>
  </si>
  <si>
    <t>Remuneração Limited Partners</t>
  </si>
  <si>
    <t>Remuneração sobre sua participação de 1%</t>
  </si>
  <si>
    <t>Taxa de Retorno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</si>
</sst>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2" applyNumberFormat="1" applyFont="1"/>
    <xf numFmtId="0" fontId="2" fillId="0" borderId="0" xfId="0" applyFont="1"/>
    <xf numFmtId="164" fontId="2" fillId="0" borderId="0" xfId="2" applyNumberFormat="1" applyFont="1"/>
    <xf numFmtId="9" fontId="2" fillId="0" borderId="0" xfId="3" applyFont="1"/>
    <xf numFmtId="164" fontId="0" fillId="0" borderId="0" xfId="0" applyNumberFormat="1"/>
    <xf numFmtId="9" fontId="0" fillId="0" borderId="0" xfId="0" applyNumberForma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0" fillId="0" borderId="0" xfId="0" applyFont="1"/>
    <xf numFmtId="164" fontId="1" fillId="0" borderId="0" xfId="2" applyNumberFormat="1" applyFont="1"/>
    <xf numFmtId="164" fontId="0" fillId="2" borderId="0" xfId="0" applyNumberFormat="1" applyFill="1"/>
    <xf numFmtId="10" fontId="0" fillId="2" borderId="0" xfId="3" applyNumberFormat="1" applyFont="1" applyFill="1"/>
    <xf numFmtId="0" fontId="0" fillId="2" borderId="0" xfId="0" applyFill="1"/>
    <xf numFmtId="0" fontId="0" fillId="0" borderId="1" xfId="0" applyBorder="1"/>
    <xf numFmtId="164" fontId="0" fillId="0" borderId="1" xfId="2" applyNumberFormat="1" applyFont="1" applyBorder="1"/>
    <xf numFmtId="9" fontId="0" fillId="0" borderId="1" xfId="3" applyFont="1" applyBorder="1"/>
    <xf numFmtId="165" fontId="0" fillId="2" borderId="1" xfId="1" applyNumberFormat="1" applyFont="1" applyFill="1" applyBorder="1"/>
    <xf numFmtId="164" fontId="0" fillId="2" borderId="1" xfId="2" applyNumberFormat="1" applyFont="1" applyFill="1" applyBorder="1"/>
    <xf numFmtId="10" fontId="0" fillId="2" borderId="1" xfId="3" applyNumberFormat="1" applyFont="1" applyFill="1" applyBorder="1"/>
    <xf numFmtId="43" fontId="0" fillId="2" borderId="1" xfId="1" applyNumberFormat="1" applyFont="1" applyFill="1" applyBorder="1"/>
    <xf numFmtId="0" fontId="2" fillId="0" borderId="1" xfId="0" applyFont="1" applyBorder="1"/>
    <xf numFmtId="164" fontId="2" fillId="0" borderId="1" xfId="2" applyNumberFormat="1" applyFont="1" applyBorder="1"/>
    <xf numFmtId="9" fontId="2" fillId="0" borderId="1" xfId="3" applyFont="1" applyBorder="1"/>
    <xf numFmtId="0" fontId="0" fillId="0" borderId="3" xfId="0" applyBorder="1"/>
    <xf numFmtId="164" fontId="0" fillId="0" borderId="3" xfId="2" applyNumberFormat="1" applyFont="1" applyBorder="1"/>
    <xf numFmtId="9" fontId="0" fillId="0" borderId="3" xfId="3" applyFont="1" applyBorder="1"/>
    <xf numFmtId="165" fontId="0" fillId="2" borderId="3" xfId="1" applyNumberFormat="1" applyFont="1" applyFill="1" applyBorder="1"/>
    <xf numFmtId="164" fontId="0" fillId="2" borderId="3" xfId="2" applyNumberFormat="1" applyFont="1" applyFill="1" applyBorder="1"/>
    <xf numFmtId="10" fontId="0" fillId="2" borderId="3" xfId="3" applyNumberFormat="1" applyFont="1" applyFill="1" applyBorder="1"/>
    <xf numFmtId="0" fontId="2" fillId="0" borderId="2" xfId="0" applyFont="1" applyBorder="1" applyAlignment="1">
      <alignment wrapText="1"/>
    </xf>
    <xf numFmtId="164" fontId="2" fillId="0" borderId="2" xfId="2" applyNumberFormat="1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E567-C792-40FE-A198-02572761BB3A}">
  <dimension ref="A1:M17"/>
  <sheetViews>
    <sheetView tabSelected="1" workbookViewId="0">
      <selection activeCell="B8" sqref="B8"/>
    </sheetView>
  </sheetViews>
  <sheetFormatPr defaultRowHeight="14.5" x14ac:dyDescent="0.35"/>
  <cols>
    <col min="1" max="1" width="22.90625" customWidth="1"/>
    <col min="2" max="2" width="15.54296875" customWidth="1"/>
    <col min="7" max="7" width="12.90625" customWidth="1"/>
    <col min="8" max="8" width="14.26953125" style="1" customWidth="1"/>
    <col min="9" max="9" width="11.7265625" style="1" customWidth="1"/>
    <col min="10" max="10" width="8" customWidth="1"/>
    <col min="11" max="11" width="16.1796875" customWidth="1"/>
    <col min="12" max="12" width="15.6328125" bestFit="1" customWidth="1"/>
  </cols>
  <sheetData>
    <row r="1" spans="1:13" x14ac:dyDescent="0.35">
      <c r="A1" s="2"/>
      <c r="G1" s="32" t="s">
        <v>1</v>
      </c>
      <c r="H1" s="32"/>
      <c r="I1" s="32"/>
      <c r="J1" s="32"/>
      <c r="K1" s="32"/>
      <c r="L1" s="32"/>
      <c r="M1" s="32"/>
    </row>
    <row r="2" spans="1:13" ht="44" thickBot="1" x14ac:dyDescent="0.4">
      <c r="A2" s="33" t="s">
        <v>26</v>
      </c>
      <c r="B2" s="33"/>
      <c r="C2" s="2"/>
      <c r="G2" s="30" t="s">
        <v>0</v>
      </c>
      <c r="H2" s="31"/>
      <c r="I2" s="31" t="s">
        <v>16</v>
      </c>
      <c r="J2" s="30" t="s">
        <v>14</v>
      </c>
      <c r="K2" s="30" t="s">
        <v>15</v>
      </c>
      <c r="L2" s="30" t="s">
        <v>13</v>
      </c>
      <c r="M2" s="30" t="s">
        <v>17</v>
      </c>
    </row>
    <row r="3" spans="1:13" ht="15" thickTop="1" x14ac:dyDescent="0.35">
      <c r="A3" s="2" t="s">
        <v>18</v>
      </c>
      <c r="B3" s="8">
        <v>10000000</v>
      </c>
      <c r="G3" s="24" t="s">
        <v>2</v>
      </c>
      <c r="H3" s="25">
        <f t="shared" ref="H3:H12" si="0">$B$9/10</f>
        <v>800000</v>
      </c>
      <c r="I3" s="26">
        <f>H3/$H$13</f>
        <v>0.1</v>
      </c>
      <c r="J3" s="24">
        <v>10</v>
      </c>
      <c r="K3" s="27"/>
      <c r="L3" s="28"/>
      <c r="M3" s="29"/>
    </row>
    <row r="4" spans="1:13" x14ac:dyDescent="0.35">
      <c r="A4" s="9" t="s">
        <v>19</v>
      </c>
      <c r="B4" s="10">
        <f>99%*B3</f>
        <v>9900000</v>
      </c>
      <c r="G4" s="14" t="s">
        <v>3</v>
      </c>
      <c r="H4" s="15">
        <f t="shared" si="0"/>
        <v>800000</v>
      </c>
      <c r="I4" s="16">
        <f t="shared" ref="I4:I12" si="1">H4/$H$13</f>
        <v>0.1</v>
      </c>
      <c r="J4" s="14">
        <v>10</v>
      </c>
      <c r="K4" s="17"/>
      <c r="L4" s="18"/>
      <c r="M4" s="19"/>
    </row>
    <row r="5" spans="1:13" x14ac:dyDescent="0.35">
      <c r="A5" t="s">
        <v>20</v>
      </c>
      <c r="B5" s="5">
        <f>1%*B3</f>
        <v>100000</v>
      </c>
      <c r="G5" s="14" t="s">
        <v>4</v>
      </c>
      <c r="H5" s="15">
        <f t="shared" si="0"/>
        <v>800000</v>
      </c>
      <c r="I5" s="16">
        <f t="shared" si="1"/>
        <v>0.1</v>
      </c>
      <c r="J5" s="14">
        <v>10</v>
      </c>
      <c r="K5" s="17"/>
      <c r="L5" s="18"/>
      <c r="M5" s="19"/>
    </row>
    <row r="6" spans="1:13" x14ac:dyDescent="0.35">
      <c r="A6" t="s">
        <v>24</v>
      </c>
      <c r="B6">
        <v>10</v>
      </c>
      <c r="G6" s="14" t="s">
        <v>5</v>
      </c>
      <c r="H6" s="15">
        <f t="shared" si="0"/>
        <v>800000</v>
      </c>
      <c r="I6" s="16">
        <f t="shared" si="1"/>
        <v>0.1</v>
      </c>
      <c r="J6" s="14">
        <v>10</v>
      </c>
      <c r="K6" s="17"/>
      <c r="L6" s="18"/>
      <c r="M6" s="19"/>
    </row>
    <row r="7" spans="1:13" x14ac:dyDescent="0.35">
      <c r="A7" t="s">
        <v>21</v>
      </c>
      <c r="B7" s="6">
        <v>0.02</v>
      </c>
      <c r="G7" s="14" t="s">
        <v>6</v>
      </c>
      <c r="H7" s="15">
        <f t="shared" si="0"/>
        <v>800000</v>
      </c>
      <c r="I7" s="16">
        <f t="shared" si="1"/>
        <v>0.1</v>
      </c>
      <c r="J7" s="14">
        <v>10</v>
      </c>
      <c r="K7" s="20"/>
      <c r="L7" s="18"/>
      <c r="M7" s="19"/>
    </row>
    <row r="8" spans="1:13" x14ac:dyDescent="0.35">
      <c r="A8" t="s">
        <v>22</v>
      </c>
      <c r="B8" s="6">
        <v>0.2</v>
      </c>
      <c r="G8" s="14" t="s">
        <v>7</v>
      </c>
      <c r="H8" s="15">
        <f t="shared" si="0"/>
        <v>800000</v>
      </c>
      <c r="I8" s="16">
        <f t="shared" si="1"/>
        <v>0.1</v>
      </c>
      <c r="J8" s="14">
        <v>10</v>
      </c>
      <c r="K8" s="20"/>
      <c r="L8" s="18"/>
      <c r="M8" s="19"/>
    </row>
    <row r="9" spans="1:13" x14ac:dyDescent="0.35">
      <c r="A9" t="s">
        <v>25</v>
      </c>
      <c r="B9" s="5">
        <f>B3-B12</f>
        <v>8000000</v>
      </c>
      <c r="G9" s="14" t="s">
        <v>8</v>
      </c>
      <c r="H9" s="15">
        <f t="shared" si="0"/>
        <v>800000</v>
      </c>
      <c r="I9" s="16">
        <f t="shared" si="1"/>
        <v>0.1</v>
      </c>
      <c r="J9" s="14">
        <v>10</v>
      </c>
      <c r="K9" s="20"/>
      <c r="L9" s="18"/>
      <c r="M9" s="19"/>
    </row>
    <row r="10" spans="1:13" x14ac:dyDescent="0.35">
      <c r="B10" s="5"/>
      <c r="G10" s="14" t="s">
        <v>9</v>
      </c>
      <c r="H10" s="15">
        <f t="shared" si="0"/>
        <v>800000</v>
      </c>
      <c r="I10" s="16">
        <f t="shared" si="1"/>
        <v>0.1</v>
      </c>
      <c r="J10" s="14">
        <v>10</v>
      </c>
      <c r="K10" s="20"/>
      <c r="L10" s="18"/>
      <c r="M10" s="19"/>
    </row>
    <row r="11" spans="1:13" x14ac:dyDescent="0.35">
      <c r="A11" s="2" t="s">
        <v>23</v>
      </c>
      <c r="B11" s="5">
        <f>SUM(B12:B13)</f>
        <v>2000000</v>
      </c>
      <c r="G11" s="14" t="s">
        <v>10</v>
      </c>
      <c r="H11" s="15">
        <f t="shared" si="0"/>
        <v>800000</v>
      </c>
      <c r="I11" s="16">
        <f t="shared" si="1"/>
        <v>0.1</v>
      </c>
      <c r="J11" s="14">
        <v>10</v>
      </c>
      <c r="K11" s="20"/>
      <c r="L11" s="18"/>
      <c r="M11" s="19"/>
    </row>
    <row r="12" spans="1:13" x14ac:dyDescent="0.35">
      <c r="A12" t="s">
        <v>21</v>
      </c>
      <c r="B12" s="1">
        <f>B7*B6*B3</f>
        <v>2000000</v>
      </c>
      <c r="G12" s="14" t="s">
        <v>11</v>
      </c>
      <c r="H12" s="15">
        <f t="shared" si="0"/>
        <v>800000</v>
      </c>
      <c r="I12" s="16">
        <f t="shared" si="1"/>
        <v>0.1</v>
      </c>
      <c r="J12" s="14">
        <v>10</v>
      </c>
      <c r="K12" s="20"/>
      <c r="L12" s="18"/>
      <c r="M12" s="19"/>
    </row>
    <row r="13" spans="1:13" s="2" customFormat="1" x14ac:dyDescent="0.35">
      <c r="A13" t="s">
        <v>22</v>
      </c>
      <c r="B13" s="11"/>
      <c r="C13"/>
      <c r="D13"/>
      <c r="G13" s="21" t="s">
        <v>12</v>
      </c>
      <c r="H13" s="22">
        <f>SUM(H3:H3:H12)</f>
        <v>8000000</v>
      </c>
      <c r="I13" s="22"/>
      <c r="J13" s="21"/>
      <c r="K13" s="21"/>
      <c r="L13" s="22">
        <f>SUM(L3:L12)</f>
        <v>0</v>
      </c>
      <c r="M13" s="23"/>
    </row>
    <row r="14" spans="1:13" s="2" customFormat="1" x14ac:dyDescent="0.35">
      <c r="A14" t="s">
        <v>28</v>
      </c>
      <c r="B14" s="11"/>
      <c r="C14"/>
      <c r="D14"/>
      <c r="H14" s="3"/>
      <c r="I14" s="3"/>
      <c r="L14" s="3"/>
      <c r="M14" s="4"/>
    </row>
    <row r="15" spans="1:13" s="2" customFormat="1" x14ac:dyDescent="0.35">
      <c r="A15"/>
      <c r="B15"/>
      <c r="C15"/>
      <c r="H15" s="4"/>
      <c r="I15" s="4"/>
    </row>
    <row r="16" spans="1:13" ht="29" x14ac:dyDescent="0.35">
      <c r="A16" s="7" t="s">
        <v>27</v>
      </c>
      <c r="B16" s="12"/>
      <c r="D16" s="2"/>
    </row>
    <row r="17" spans="1:2" x14ac:dyDescent="0.35">
      <c r="A17" t="s">
        <v>29</v>
      </c>
      <c r="B17" s="13"/>
    </row>
  </sheetData>
  <mergeCells count="2">
    <mergeCell ref="G1:M1"/>
    <mergeCell ref="A2:B2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XXXX</dc:creator>
  <cp:lastModifiedBy>XXXX</cp:lastModifiedBy>
  <dcterms:created xsi:type="dcterms:W3CDTF">2020-08-19T19:06:49Z</dcterms:created>
  <dcterms:modified xsi:type="dcterms:W3CDTF">2020-09-10T12:24:25Z</dcterms:modified>
</cp:coreProperties>
</file>